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2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6" i="6"/>
  <c r="H45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H47" i="6" s="1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E16" i="8"/>
  <c r="H6" i="8"/>
  <c r="E43" i="6"/>
  <c r="H43" i="6"/>
  <c r="E23" i="6"/>
  <c r="H23" i="6" s="1"/>
  <c r="F77" i="6"/>
  <c r="C77" i="6"/>
  <c r="G77" i="6"/>
  <c r="E13" i="6"/>
  <c r="H13" i="6" s="1"/>
  <c r="D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<sst xmlns="http://schemas.openxmlformats.org/spreadsheetml/2006/main" count="227" uniqueCount="149">
  <si>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</si>
  <si>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</si>
  <si>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</si>
  <si>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</si>
  <si>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</si>
  <si>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</si>
  <si>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</si>
  <si>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</si>
  <si>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</si>
  <si>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</si>
  <si>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</si>
  <si>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</si>
  <si>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</si>
  <si>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</si>
  <si>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</si>
  <si>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</si>
  <si>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</si>
  <si>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</si>
  <si>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</si>
  <si>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</si>
  <si>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</si>
  <si>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</si>
  <si>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</si>
  <si>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</si>
  <si>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</si>
  <si>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</si>
  <si>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</si>
  <si>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</si>
  <si>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</si>
  <si>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</si>
  <si>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</si>
  <si>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</si>
  <si>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</si>
  <si>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</si>
  <si>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</si>
  <si>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</si>
  <si>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</si>
  <si>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</si>
  <si>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</si>
  <si>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</si>
  <si>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</si>
  <si>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</si>
  <si>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</si>
  <si>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</si>
  <si>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</si>
  <si>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</si>
  <si>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</si>
  <si>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</si>
  <si>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</si>
  <si>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</si>
  <si>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</si>
  <si>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</si>
  <si>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</si>
  <si>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</si>
  <si>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</si>
  <si>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</si>
  <si>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</si>
  <si>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</si>
  <si>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</si>
  <si>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</si>
  <si>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</si>
  <si>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</si>
  <si>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</si>
  <si>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</si>
  <si>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</si>
  <si>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</si>
  <si>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</si>
  <si>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</si>
  <si>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</si>
  <si>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</si>
  <si>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</si>
  <si>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</si>
  <si>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</si>
  <si>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</si>
  <si>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</si>
  <si>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</si>
  <si>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</si>
  <si>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</si>
  <si>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</si>
  <si>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</si>
  <si>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</si>
  <si>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</si>
  <si>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</si>
  <si>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</si>
  <si>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</si>
  <si>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</si>
  <si>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</si>
  <si>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</si>
  <si>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</si>
  <si>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</si>
  <si>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</si>
  <si>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</si>
  <si>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</si>
  <si>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</si>
  <si>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</si>
  <si>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</si>
  <si>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</si>
  <si>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</si>
  <si>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</si>
  <si>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</si>
  <si>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</si>
  <si>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</si>
  <si>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</si>
  <si>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</si>
  <si>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</si>
  <si>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</si>
  <si>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</si>
  <si>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</si>
  <si>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</si>
  <si>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</si>
  <si>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</si>
  <si>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</si>
  <si>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</si>
  <si>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</si>
  <si>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</si>
  <si>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</si>
  <si>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</si>
  <si>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</si>
  <si>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</si>
  <si>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</si>
  <si>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</si>
  <si>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</si>
  <si>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</si>
  <si>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</si>
  <si>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</si>
  <si>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</si>
  <si>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</si>
  <si>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</si>
  <si>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</si>
  <si>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</si>
  <si>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</si>
  <si>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</si>
  <si>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</si>
  <si>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</si>
  <si>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 (Capítulo y Concepto)
Del 1 de Enero al AL 30 DE SEPTIEMBRE DEL 2020</t>
  </si>
  <si>
    <t>INSTITUTO MUNICIPAL DE SALAMANCA PARA LAS MUJERES
ESTADO ANALÍTICO DEL EJERCICIO DEL PRESUPUESTO DE EGRESOS
Clasificación Económica (por Tipo de Gasto)
Del 1 de Enero al AL 30 DE SEPTIEMBRE DEL 2020</t>
  </si>
  <si>
    <t>INST MUN DE SALAMANCA PARA LAS MUJERES</t>
  </si>
  <si>
    <t>INSTITUTO MUNICIPAL DE SALAMANCA PARA LAS MUJERES
ESTADO ANALÍTICO DEL EJERCICIO DEL PRESUPUESTO DE EGRESOS
Clasificación Administrativa
Del 1 de Enero al AL 30 DE SEPTIEMBRE DEL 2020</t>
  </si>
  <si>
    <t>Gobierno (Federal/Estatal/Municipal) de INSTITUTO MUNICIPAL DE SALAMANCA PARA LAS MUJERES
Estado Analítico del Ejercicio del Presupuesto de Egresos
Clasificación Administrativa
Del 1 de Enero al AL 30 DE SEPTIEMBRE DEL 2020</t>
  </si>
  <si>
    <t>Sector Paraestatal del Gobierno (Federal/Estatal/Municipal) de INSTITUTO MUNICIPAL DE SALAMANCA PARA LAS MUJERES
Estado Analítico del Ejercicio del Presupuesto de Egresos
Clasificación Administrativa
Del 1 de Enero al AL 30 DE SEPTIEMBRE DEL 2020</t>
  </si>
  <si>
    <t>INSTITUTO MUNICIPAL DE SALAMANCA PARA LAS MUJERES
ESTADO ANALÍTICO DEL EJERCICIO DEL PRESUPUESTO DE EGRESOS
Clasificación Funcional (Finalidad y Función)
Del 1 de Enero al AL 30 DE SEPTIEMBRE DEL 2020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</si>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</sst>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>
      <alignment horizontal="left" vertical="center" wrapText="1"/>
    </xf>
    <xf numFmtId="0" fontId="2" fillId="0" borderId="6" xfId="8" applyFont="1" applyBorder="1" applyAlignment="1" applyProtection="1">
      <alignment vertical="top" wrapText="1"/>
      <protection locked="0"/>
    </xf>
    <xf numFmtId="0" fontId="0" fillId="0" borderId="6" xfId="0" applyBorder="1" applyAlignment="1">
      <alignment horizontal="center"/>
    </xf>
    <xf numFmtId="0" fontId="2" fillId="0" borderId="12" xfId="8" applyFont="1" applyBorder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workbookViewId="0">
      <selection activeCell="I17" sqref="I1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134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3053296.73</v>
      </c>
      <c r="D5" s="14">
        <f>SUM(D6:D12)</f>
        <v>65232.55</v>
      </c>
      <c r="E5" s="14">
        <f>C5+D5</f>
        <v>3118529.28</v>
      </c>
      <c r="F5" s="14">
        <f>SUM(F6:F12)</f>
        <v>1262126.6400000001</v>
      </c>
      <c r="G5" s="14">
        <f>SUM(G6:G12)</f>
        <v>1262126.6400000001</v>
      </c>
      <c r="H5" s="14">
        <f>E5-F5</f>
        <v>1856402.6399999997</v>
      </c>
    </row>
    <row r="6" spans="1:8" x14ac:dyDescent="0.2">
      <c r="A6" s="49">
        <v>1100</v>
      </c>
      <c r="B6" s="11" t="s">
        <v>76</v>
      </c>
      <c r="C6" s="15">
        <v>2223274.3199999998</v>
      </c>
      <c r="D6" s="15">
        <v>43979.91</v>
      </c>
      <c r="E6" s="15">
        <f t="shared" ref="E6:E69" si="0">C6+D6</f>
        <v>2267254.23</v>
      </c>
      <c r="F6" s="15">
        <v>1165472.6200000001</v>
      </c>
      <c r="G6" s="15">
        <v>1165472.6200000001</v>
      </c>
      <c r="H6" s="15">
        <f t="shared" ref="H6:H69" si="1">E6-F6</f>
        <v>1101781.6099999999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303726</v>
      </c>
      <c r="D8" s="15">
        <v>16656.28</v>
      </c>
      <c r="E8" s="15">
        <f t="shared" si="0"/>
        <v>320382.28000000003</v>
      </c>
      <c r="F8" s="15">
        <v>8989.25</v>
      </c>
      <c r="G8" s="15">
        <v>8989.25</v>
      </c>
      <c r="H8" s="15">
        <f t="shared" si="1"/>
        <v>311393.03000000003</v>
      </c>
    </row>
    <row r="9" spans="1:8" x14ac:dyDescent="0.2">
      <c r="A9" s="49">
        <v>1400</v>
      </c>
      <c r="B9" s="11" t="s">
        <v>35</v>
      </c>
      <c r="C9" s="15">
        <v>526296.41</v>
      </c>
      <c r="D9" s="15">
        <v>4596.3599999999997</v>
      </c>
      <c r="E9" s="15">
        <f t="shared" si="0"/>
        <v>530892.77</v>
      </c>
      <c r="F9" s="15">
        <v>87664.77</v>
      </c>
      <c r="G9" s="15">
        <v>87664.77</v>
      </c>
      <c r="H9" s="15">
        <f t="shared" si="1"/>
        <v>443228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153900</v>
      </c>
      <c r="D13" s="15">
        <f>SUM(D14:D22)</f>
        <v>39400.51</v>
      </c>
      <c r="E13" s="15">
        <f t="shared" si="0"/>
        <v>193300.51</v>
      </c>
      <c r="F13" s="15">
        <f>SUM(F14:F22)</f>
        <v>59354.49</v>
      </c>
      <c r="G13" s="15">
        <f>SUM(G14:G22)</f>
        <v>59354.49</v>
      </c>
      <c r="H13" s="15">
        <f t="shared" si="1"/>
        <v>133946.02000000002</v>
      </c>
    </row>
    <row r="14" spans="1:8" x14ac:dyDescent="0.2">
      <c r="A14" s="49">
        <v>2100</v>
      </c>
      <c r="B14" s="11" t="s">
        <v>81</v>
      </c>
      <c r="C14" s="15">
        <v>38000</v>
      </c>
      <c r="D14" s="15">
        <v>6400.51</v>
      </c>
      <c r="E14" s="15">
        <f t="shared" si="0"/>
        <v>44400.51</v>
      </c>
      <c r="F14" s="15">
        <v>21031.99</v>
      </c>
      <c r="G14" s="15">
        <v>21031.99</v>
      </c>
      <c r="H14" s="15">
        <f t="shared" si="1"/>
        <v>23368.52</v>
      </c>
    </row>
    <row r="15" spans="1:8" x14ac:dyDescent="0.2">
      <c r="A15" s="49">
        <v>2200</v>
      </c>
      <c r="B15" s="11" t="s">
        <v>82</v>
      </c>
      <c r="C15" s="15">
        <v>18400</v>
      </c>
      <c r="D15" s="15">
        <v>0</v>
      </c>
      <c r="E15" s="15">
        <f t="shared" si="0"/>
        <v>18400</v>
      </c>
      <c r="F15" s="15">
        <v>2416.62</v>
      </c>
      <c r="G15" s="15">
        <v>2416.62</v>
      </c>
      <c r="H15" s="15">
        <f t="shared" si="1"/>
        <v>15983.380000000001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0</v>
      </c>
      <c r="E17" s="15">
        <f t="shared" si="0"/>
        <v>26500</v>
      </c>
      <c r="F17" s="15">
        <v>3184.99</v>
      </c>
      <c r="G17" s="15">
        <v>3184.99</v>
      </c>
      <c r="H17" s="15">
        <f t="shared" si="1"/>
        <v>23315.010000000002</v>
      </c>
    </row>
    <row r="18" spans="1:8" x14ac:dyDescent="0.2">
      <c r="A18" s="49">
        <v>2500</v>
      </c>
      <c r="B18" s="11" t="s">
        <v>85</v>
      </c>
      <c r="C18" s="15">
        <v>2000</v>
      </c>
      <c r="D18" s="15">
        <v>11000</v>
      </c>
      <c r="E18" s="15">
        <f t="shared" si="0"/>
        <v>13000</v>
      </c>
      <c r="F18" s="15">
        <v>1930</v>
      </c>
      <c r="G18" s="15">
        <v>1930</v>
      </c>
      <c r="H18" s="15">
        <f t="shared" si="1"/>
        <v>11070</v>
      </c>
    </row>
    <row r="19" spans="1:8" x14ac:dyDescent="0.2">
      <c r="A19" s="49">
        <v>2600</v>
      </c>
      <c r="B19" s="11" t="s">
        <v>86</v>
      </c>
      <c r="C19" s="15">
        <v>36000</v>
      </c>
      <c r="D19" s="15">
        <v>0</v>
      </c>
      <c r="E19" s="15">
        <f t="shared" si="0"/>
        <v>36000</v>
      </c>
      <c r="F19" s="15">
        <v>13000.01</v>
      </c>
      <c r="G19" s="15">
        <v>13000.01</v>
      </c>
      <c r="H19" s="15">
        <f t="shared" si="1"/>
        <v>22999.989999999998</v>
      </c>
    </row>
    <row r="20" spans="1:8" x14ac:dyDescent="0.2">
      <c r="A20" s="49">
        <v>2700</v>
      </c>
      <c r="B20" s="11" t="s">
        <v>87</v>
      </c>
      <c r="C20" s="15">
        <v>15000</v>
      </c>
      <c r="D20" s="15">
        <v>15000</v>
      </c>
      <c r="E20" s="15">
        <f t="shared" si="0"/>
        <v>30000</v>
      </c>
      <c r="F20" s="15">
        <v>14446.38</v>
      </c>
      <c r="G20" s="15">
        <v>14446.38</v>
      </c>
      <c r="H20" s="15">
        <f t="shared" si="1"/>
        <v>15553.62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18000</v>
      </c>
      <c r="D22" s="15">
        <v>7000</v>
      </c>
      <c r="E22" s="15">
        <f t="shared" si="0"/>
        <v>25000</v>
      </c>
      <c r="F22" s="15">
        <v>3344.5</v>
      </c>
      <c r="G22" s="15">
        <v>3344.5</v>
      </c>
      <c r="H22" s="15">
        <f t="shared" si="1"/>
        <v>21655.5</v>
      </c>
    </row>
    <row r="23" spans="1:8" x14ac:dyDescent="0.2">
      <c r="A23" s="48" t="s">
        <v>69</v>
      </c>
      <c r="B23" s="7"/>
      <c r="C23" s="15">
        <f>SUM(C24:C32)</f>
        <v>1252803.27</v>
      </c>
      <c r="D23" s="15">
        <f>SUM(D24:D32)</f>
        <v>122148.46</v>
      </c>
      <c r="E23" s="15">
        <f t="shared" si="0"/>
        <v>1374951.73</v>
      </c>
      <c r="F23" s="15">
        <f>SUM(F24:F32)</f>
        <v>368553.63</v>
      </c>
      <c r="G23" s="15">
        <f>SUM(G24:G32)</f>
        <v>368553.63</v>
      </c>
      <c r="H23" s="15">
        <f t="shared" si="1"/>
        <v>1006398.1</v>
      </c>
    </row>
    <row r="24" spans="1:8" x14ac:dyDescent="0.2">
      <c r="A24" s="49">
        <v>3100</v>
      </c>
      <c r="B24" s="11" t="s">
        <v>90</v>
      </c>
      <c r="C24" s="15">
        <v>35700</v>
      </c>
      <c r="D24" s="15">
        <v>0</v>
      </c>
      <c r="E24" s="15">
        <f t="shared" si="0"/>
        <v>35700</v>
      </c>
      <c r="F24" s="15">
        <v>13638.61</v>
      </c>
      <c r="G24" s="15">
        <v>13638.61</v>
      </c>
      <c r="H24" s="15">
        <f t="shared" si="1"/>
        <v>22061.39</v>
      </c>
    </row>
    <row r="25" spans="1:8" x14ac:dyDescent="0.2">
      <c r="A25" s="49">
        <v>3200</v>
      </c>
      <c r="B25" s="11" t="s">
        <v>91</v>
      </c>
      <c r="C25" s="15">
        <v>260400</v>
      </c>
      <c r="D25" s="15">
        <v>7000</v>
      </c>
      <c r="E25" s="15">
        <f t="shared" si="0"/>
        <v>267400</v>
      </c>
      <c r="F25" s="15">
        <v>88200</v>
      </c>
      <c r="G25" s="15">
        <v>88200</v>
      </c>
      <c r="H25" s="15">
        <f t="shared" si="1"/>
        <v>179200</v>
      </c>
    </row>
    <row r="26" spans="1:8" x14ac:dyDescent="0.2">
      <c r="A26" s="49">
        <v>3300</v>
      </c>
      <c r="B26" s="11" t="s">
        <v>92</v>
      </c>
      <c r="C26" s="15">
        <v>25000</v>
      </c>
      <c r="D26" s="15">
        <v>25700</v>
      </c>
      <c r="E26" s="15">
        <f t="shared" si="0"/>
        <v>50700</v>
      </c>
      <c r="F26" s="15">
        <v>10439.99</v>
      </c>
      <c r="G26" s="15">
        <v>10439.99</v>
      </c>
      <c r="H26" s="15">
        <f t="shared" si="1"/>
        <v>40260.01</v>
      </c>
    </row>
    <row r="27" spans="1:8" x14ac:dyDescent="0.2">
      <c r="A27" s="49">
        <v>3400</v>
      </c>
      <c r="B27" s="11" t="s">
        <v>93</v>
      </c>
      <c r="C27" s="15">
        <v>5400</v>
      </c>
      <c r="D27" s="15">
        <v>18000</v>
      </c>
      <c r="E27" s="15">
        <f t="shared" si="0"/>
        <v>23400</v>
      </c>
      <c r="F27" s="15">
        <v>19050.099999999999</v>
      </c>
      <c r="G27" s="15">
        <v>19050.099999999999</v>
      </c>
      <c r="H27" s="15">
        <f t="shared" si="1"/>
        <v>4349.9000000000015</v>
      </c>
    </row>
    <row r="28" spans="1:8" x14ac:dyDescent="0.2">
      <c r="A28" s="49">
        <v>3500</v>
      </c>
      <c r="B28" s="11" t="s">
        <v>94</v>
      </c>
      <c r="C28" s="15">
        <v>27000</v>
      </c>
      <c r="D28" s="15">
        <v>141500</v>
      </c>
      <c r="E28" s="15">
        <f t="shared" si="0"/>
        <v>168500</v>
      </c>
      <c r="F28" s="15">
        <v>18895.240000000002</v>
      </c>
      <c r="G28" s="15">
        <v>18895.240000000002</v>
      </c>
      <c r="H28" s="15">
        <f t="shared" si="1"/>
        <v>149604.76</v>
      </c>
    </row>
    <row r="29" spans="1:8" x14ac:dyDescent="0.2">
      <c r="A29" s="49">
        <v>3600</v>
      </c>
      <c r="B29" s="11" t="s">
        <v>95</v>
      </c>
      <c r="C29" s="15">
        <v>29754</v>
      </c>
      <c r="D29" s="15">
        <v>0</v>
      </c>
      <c r="E29" s="15">
        <f t="shared" si="0"/>
        <v>29754</v>
      </c>
      <c r="F29" s="15">
        <v>18734</v>
      </c>
      <c r="G29" s="15">
        <v>18734</v>
      </c>
      <c r="H29" s="15">
        <f t="shared" si="1"/>
        <v>11020</v>
      </c>
    </row>
    <row r="30" spans="1:8" x14ac:dyDescent="0.2">
      <c r="A30" s="49">
        <v>3700</v>
      </c>
      <c r="B30" s="11" t="s">
        <v>96</v>
      </c>
      <c r="C30" s="15">
        <v>3000</v>
      </c>
      <c r="D30" s="15">
        <v>0</v>
      </c>
      <c r="E30" s="15">
        <f t="shared" si="0"/>
        <v>3000</v>
      </c>
      <c r="F30" s="15">
        <v>439</v>
      </c>
      <c r="G30" s="15">
        <v>439</v>
      </c>
      <c r="H30" s="15">
        <f t="shared" si="1"/>
        <v>2561</v>
      </c>
    </row>
    <row r="31" spans="1:8" x14ac:dyDescent="0.2">
      <c r="A31" s="49">
        <v>3800</v>
      </c>
      <c r="B31" s="11" t="s">
        <v>97</v>
      </c>
      <c r="C31" s="15">
        <v>805901.26</v>
      </c>
      <c r="D31" s="15">
        <v>-71051.539999999994</v>
      </c>
      <c r="E31" s="15">
        <f t="shared" si="0"/>
        <v>734849.72</v>
      </c>
      <c r="F31" s="15">
        <v>170840.69</v>
      </c>
      <c r="G31" s="15">
        <v>170840.69</v>
      </c>
      <c r="H31" s="15">
        <f t="shared" si="1"/>
        <v>564009.03</v>
      </c>
    </row>
    <row r="32" spans="1:8" x14ac:dyDescent="0.2">
      <c r="A32" s="49">
        <v>3900</v>
      </c>
      <c r="B32" s="11" t="s">
        <v>19</v>
      </c>
      <c r="C32" s="15">
        <v>60648.01</v>
      </c>
      <c r="D32" s="15">
        <v>1000</v>
      </c>
      <c r="E32" s="15">
        <f t="shared" si="0"/>
        <v>61648.01</v>
      </c>
      <c r="F32" s="15">
        <v>28316</v>
      </c>
      <c r="G32" s="15">
        <v>28316</v>
      </c>
      <c r="H32" s="15">
        <f t="shared" si="1"/>
        <v>33332.01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392702</v>
      </c>
      <c r="E43" s="15">
        <f t="shared" si="0"/>
        <v>432702</v>
      </c>
      <c r="F43" s="15">
        <f>SUM(F44:F52)</f>
        <v>391300.01</v>
      </c>
      <c r="G43" s="15">
        <f>SUM(G44:G52)</f>
        <v>391300.01</v>
      </c>
      <c r="H43" s="15">
        <f t="shared" si="1"/>
        <v>41401.989999999991</v>
      </c>
    </row>
    <row r="44" spans="1:8" x14ac:dyDescent="0.2">
      <c r="A44" s="49">
        <v>5100</v>
      </c>
      <c r="B44" s="11" t="s">
        <v>105</v>
      </c>
      <c r="C44" s="15">
        <v>40000</v>
      </c>
      <c r="D44" s="15">
        <v>35802</v>
      </c>
      <c r="E44" s="15">
        <f t="shared" si="0"/>
        <v>75802</v>
      </c>
      <c r="F44" s="15">
        <v>34400.01</v>
      </c>
      <c r="G44" s="15">
        <v>34400.01</v>
      </c>
      <c r="H44" s="15">
        <f t="shared" si="1"/>
        <v>41401.99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356900</v>
      </c>
      <c r="E47" s="15">
        <f t="shared" si="0"/>
        <v>356900</v>
      </c>
      <c r="F47" s="15">
        <v>356900</v>
      </c>
      <c r="G47" s="15">
        <v>356900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4500000</v>
      </c>
      <c r="D77" s="17">
        <f t="shared" si="4"/>
        <v>619483.52</v>
      </c>
      <c r="E77" s="17">
        <f t="shared" si="4"/>
        <v>5119483.5199999996</v>
      </c>
      <c r="F77" s="17">
        <f t="shared" si="4"/>
        <v>2081334.7700000003</v>
      </c>
      <c r="G77" s="17">
        <f t="shared" si="4"/>
        <v>2081334.7700000003</v>
      </c>
      <c r="H77" s="17">
        <f t="shared" si="4"/>
        <v>3038148.75</v>
      </c>
    </row>
    <row r="80" spans="1:8" x14ac:dyDescent="0.2">
      <c r="B80" s="64"/>
      <c r="C80" s="64"/>
      <c r="D80" s="65"/>
      <c r="E80" s="65"/>
      <c r="F80" s="65"/>
    </row>
    <row r="81" spans="2:6" x14ac:dyDescent="0.2">
      <c r="B81" s="66" t="s">
        <v>148</v>
      </c>
      <c r="C81" s="66"/>
      <c r="D81" s="66"/>
      <c r="E81" s="66"/>
      <c r="F81" s="66"/>
    </row>
    <row r="82" spans="2:6" x14ac:dyDescent="0.2">
      <c r="B82" s="64"/>
      <c r="C82" s="64"/>
      <c r="D82" s="65"/>
      <c r="E82" s="65"/>
      <c r="F82" s="65"/>
    </row>
    <row r="83" spans="2:6" x14ac:dyDescent="0.2">
      <c r="B83" s="64"/>
      <c r="C83" s="64"/>
      <c r="D83" s="65"/>
      <c r="E83" s="65"/>
      <c r="F83" s="65"/>
    </row>
    <row r="84" spans="2:6" x14ac:dyDescent="0.2">
      <c r="B84" s="67"/>
      <c r="C84"/>
      <c r="D84"/>
      <c r="E84" s="68"/>
      <c r="F84" s="68"/>
    </row>
    <row r="85" spans="2:6" x14ac:dyDescent="0.2">
      <c r="B85" s="64" t="s">
        <v>142</v>
      </c>
      <c r="C85"/>
      <c r="D85"/>
      <c r="E85" s="69" t="s">
        <v>145</v>
      </c>
      <c r="F85" s="69"/>
    </row>
    <row r="86" spans="2:6" x14ac:dyDescent="0.2">
      <c r="B86" s="64" t="s">
        <v>143</v>
      </c>
      <c r="C86"/>
      <c r="D86"/>
      <c r="E86" s="70" t="s">
        <v>146</v>
      </c>
      <c r="F86" s="70"/>
    </row>
    <row r="87" spans="2:6" ht="22.5" x14ac:dyDescent="0.2">
      <c r="B87" s="64" t="s">
        <v>144</v>
      </c>
      <c r="C87"/>
      <c r="D87"/>
      <c r="E87" s="70" t="s">
        <v>147</v>
      </c>
      <c r="F87" s="70"/>
    </row>
    <row r="88" spans="2:6" x14ac:dyDescent="0.2">
      <c r="B88" s="64"/>
      <c r="C88" s="64"/>
      <c r="D88" s="65"/>
      <c r="E88" s="65"/>
      <c r="F88" s="65"/>
    </row>
  </sheetData>
  <sheetProtection formatCells="0" formatColumns="0" formatRows="0" autoFilter="0"/>
  <mergeCells count="9">
    <mergeCell ref="E84:F84"/>
    <mergeCell ref="E85:F85"/>
    <mergeCell ref="E86:F86"/>
    <mergeCell ref="E87:F87"/>
    <mergeCell ref="A1:H1"/>
    <mergeCell ref="C2:G2"/>
    <mergeCell ref="H2:H3"/>
    <mergeCell ref="A2:B4"/>
    <mergeCell ref="B81:F8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Normal="100" workbookViewId="0">
      <selection activeCell="D33" sqref="D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135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4460000</v>
      </c>
      <c r="D6" s="50">
        <v>226781.52</v>
      </c>
      <c r="E6" s="50">
        <f>C6+D6</f>
        <v>4686781.5199999996</v>
      </c>
      <c r="F6" s="50">
        <v>1690034.76</v>
      </c>
      <c r="G6" s="50">
        <v>1690034.76</v>
      </c>
      <c r="H6" s="50">
        <f>E6-F6</f>
        <v>2996746.76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40000</v>
      </c>
      <c r="D8" s="50">
        <v>392702</v>
      </c>
      <c r="E8" s="50">
        <f>C8+D8</f>
        <v>432702</v>
      </c>
      <c r="F8" s="50">
        <v>391300.01</v>
      </c>
      <c r="G8" s="50">
        <v>391300.01</v>
      </c>
      <c r="H8" s="50">
        <f>E8-F8</f>
        <v>41401.989999999991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4500000</v>
      </c>
      <c r="D16" s="17">
        <f>SUM(D6+D8+D10+D12+D14)</f>
        <v>619483.52</v>
      </c>
      <c r="E16" s="17">
        <f>SUM(E6+E8+E10+E12+E14)</f>
        <v>5119483.5199999996</v>
      </c>
      <c r="F16" s="17">
        <f t="shared" ref="F16:H16" si="0">SUM(F6+F8+F10+F12+F14)</f>
        <v>2081334.77</v>
      </c>
      <c r="G16" s="17">
        <f t="shared" si="0"/>
        <v>2081334.77</v>
      </c>
      <c r="H16" s="17">
        <f t="shared" si="0"/>
        <v>3038148.75</v>
      </c>
    </row>
    <row r="19" spans="2:7" ht="11.25" customHeight="1" x14ac:dyDescent="0.2">
      <c r="B19" s="66" t="s">
        <v>148</v>
      </c>
      <c r="C19" s="66"/>
      <c r="D19" s="66"/>
      <c r="E19" s="66"/>
      <c r="F19" s="66"/>
      <c r="G19" s="66"/>
    </row>
    <row r="20" spans="2:7" x14ac:dyDescent="0.2">
      <c r="B20" s="64"/>
      <c r="C20" s="64"/>
      <c r="D20" s="65"/>
      <c r="E20" s="65"/>
      <c r="F20" s="65"/>
    </row>
    <row r="21" spans="2:7" x14ac:dyDescent="0.2">
      <c r="B21" s="64"/>
      <c r="C21" s="64"/>
      <c r="D21" s="65"/>
      <c r="E21" s="65"/>
      <c r="F21" s="65"/>
    </row>
    <row r="22" spans="2:7" x14ac:dyDescent="0.2">
      <c r="B22" s="67"/>
      <c r="C22"/>
      <c r="D22"/>
      <c r="E22" s="68"/>
      <c r="F22" s="68"/>
    </row>
    <row r="23" spans="2:7" x14ac:dyDescent="0.2">
      <c r="B23" s="64" t="s">
        <v>142</v>
      </c>
      <c r="C23"/>
      <c r="D23"/>
      <c r="E23" s="69" t="s">
        <v>145</v>
      </c>
      <c r="F23" s="69"/>
    </row>
    <row r="24" spans="2:7" x14ac:dyDescent="0.2">
      <c r="B24" s="64" t="s">
        <v>143</v>
      </c>
      <c r="C24"/>
      <c r="D24"/>
      <c r="E24" s="70" t="s">
        <v>146</v>
      </c>
      <c r="F24" s="70"/>
    </row>
    <row r="25" spans="2:7" ht="22.5" x14ac:dyDescent="0.2">
      <c r="B25" s="64" t="s">
        <v>144</v>
      </c>
      <c r="C25"/>
      <c r="D25"/>
      <c r="E25" s="70" t="s">
        <v>147</v>
      </c>
      <c r="F25" s="70"/>
    </row>
  </sheetData>
  <sheetProtection formatCells="0" formatColumns="0" formatRows="0" autoFilter="0"/>
  <mergeCells count="9">
    <mergeCell ref="E22:F22"/>
    <mergeCell ref="E23:F23"/>
    <mergeCell ref="E24:F24"/>
    <mergeCell ref="E25:F25"/>
    <mergeCell ref="B19:G19"/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workbookViewId="0">
      <selection activeCell="B70" sqref="B7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60</v>
      </c>
      <c r="B3" s="59"/>
      <c r="C3" s="53" t="s">
        <v>66</v>
      </c>
      <c r="D3" s="54"/>
      <c r="E3" s="54"/>
      <c r="F3" s="54"/>
      <c r="G3" s="55"/>
      <c r="H3" s="56" t="s">
        <v>65</v>
      </c>
    </row>
    <row r="4" spans="1:8" ht="24.95" customHeight="1" x14ac:dyDescent="0.2">
      <c r="A4" s="60"/>
      <c r="B4" s="61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4500000</v>
      </c>
      <c r="D7" s="15">
        <v>619483.52</v>
      </c>
      <c r="E7" s="15">
        <f>C7+D7</f>
        <v>5119483.5199999996</v>
      </c>
      <c r="F7" s="15">
        <v>2081334.77</v>
      </c>
      <c r="G7" s="15">
        <v>2081334.77</v>
      </c>
      <c r="H7" s="15">
        <f>E7-F7</f>
        <v>3038148.7499999995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4500000</v>
      </c>
      <c r="D16" s="23">
        <f t="shared" si="2"/>
        <v>619483.52</v>
      </c>
      <c r="E16" s="23">
        <f t="shared" si="2"/>
        <v>5119483.5199999996</v>
      </c>
      <c r="F16" s="23">
        <f t="shared" si="2"/>
        <v>2081334.77</v>
      </c>
      <c r="G16" s="23">
        <f t="shared" si="2"/>
        <v>2081334.77</v>
      </c>
      <c r="H16" s="23">
        <f t="shared" si="2"/>
        <v>3038148.7499999995</v>
      </c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60</v>
      </c>
      <c r="B21" s="59"/>
      <c r="C21" s="53" t="s">
        <v>66</v>
      </c>
      <c r="D21" s="54"/>
      <c r="E21" s="54"/>
      <c r="F21" s="54"/>
      <c r="G21" s="55"/>
      <c r="H21" s="56" t="s">
        <v>65</v>
      </c>
    </row>
    <row r="22" spans="1:8" ht="22.5" x14ac:dyDescent="0.2">
      <c r="A22" s="60"/>
      <c r="B22" s="61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60</v>
      </c>
      <c r="B34" s="59"/>
      <c r="C34" s="53" t="s">
        <v>66</v>
      </c>
      <c r="D34" s="54"/>
      <c r="E34" s="54"/>
      <c r="F34" s="54"/>
      <c r="G34" s="55"/>
      <c r="H34" s="56" t="s">
        <v>65</v>
      </c>
    </row>
    <row r="35" spans="1:8" ht="22.5" x14ac:dyDescent="0.2">
      <c r="A35" s="60"/>
      <c r="B35" s="61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5" spans="1:8" x14ac:dyDescent="0.2">
      <c r="B55" s="66" t="s">
        <v>148</v>
      </c>
      <c r="C55" s="66"/>
      <c r="D55" s="66"/>
      <c r="E55" s="66"/>
      <c r="F55" s="66"/>
      <c r="G55" s="66"/>
    </row>
    <row r="56" spans="1:8" x14ac:dyDescent="0.2">
      <c r="B56" s="64"/>
      <c r="C56" s="64"/>
      <c r="D56" s="65"/>
      <c r="E56" s="65"/>
      <c r="F56" s="65"/>
    </row>
    <row r="57" spans="1:8" x14ac:dyDescent="0.2">
      <c r="B57" s="64"/>
      <c r="C57" s="64"/>
      <c r="D57" s="65"/>
      <c r="E57" s="65"/>
      <c r="F57" s="65"/>
    </row>
    <row r="58" spans="1:8" x14ac:dyDescent="0.2">
      <c r="B58" s="67"/>
      <c r="C58"/>
      <c r="D58"/>
      <c r="E58" s="68"/>
      <c r="F58" s="68"/>
    </row>
    <row r="59" spans="1:8" x14ac:dyDescent="0.2">
      <c r="B59" s="64" t="s">
        <v>142</v>
      </c>
      <c r="C59"/>
      <c r="D59"/>
      <c r="E59" s="69" t="s">
        <v>145</v>
      </c>
      <c r="F59" s="69"/>
    </row>
    <row r="60" spans="1:8" x14ac:dyDescent="0.2">
      <c r="B60" s="64" t="s">
        <v>143</v>
      </c>
      <c r="C60"/>
      <c r="D60"/>
      <c r="E60" s="70" t="s">
        <v>146</v>
      </c>
      <c r="F60" s="70"/>
    </row>
    <row r="61" spans="1:8" ht="22.5" x14ac:dyDescent="0.2">
      <c r="B61" s="64" t="s">
        <v>144</v>
      </c>
      <c r="C61"/>
      <c r="D61"/>
      <c r="E61" s="70" t="s">
        <v>147</v>
      </c>
      <c r="F61" s="70"/>
    </row>
  </sheetData>
  <sheetProtection formatCells="0" formatColumns="0" formatRows="0" insertRows="0" deleteRows="0" autoFilter="0"/>
  <mergeCells count="17">
    <mergeCell ref="B55:G55"/>
    <mergeCell ref="E58:F58"/>
    <mergeCell ref="E59:F59"/>
    <mergeCell ref="E60:F60"/>
    <mergeCell ref="E61:F61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>
      <selection activeCell="C47" sqref="C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4500000</v>
      </c>
      <c r="D16" s="15">
        <f t="shared" si="3"/>
        <v>619483.52</v>
      </c>
      <c r="E16" s="15">
        <f t="shared" si="3"/>
        <v>5119483.5199999996</v>
      </c>
      <c r="F16" s="15">
        <f t="shared" si="3"/>
        <v>2081334.77</v>
      </c>
      <c r="G16" s="15">
        <f t="shared" si="3"/>
        <v>2081334.77</v>
      </c>
      <c r="H16" s="15">
        <f t="shared" si="3"/>
        <v>3038148.7499999995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4500000</v>
      </c>
      <c r="D23" s="15">
        <v>619483.52</v>
      </c>
      <c r="E23" s="15">
        <f t="shared" si="5"/>
        <v>5119483.5199999996</v>
      </c>
      <c r="F23" s="15">
        <v>2081334.77</v>
      </c>
      <c r="G23" s="15">
        <v>2081334.77</v>
      </c>
      <c r="H23" s="15">
        <f t="shared" si="4"/>
        <v>3038148.7499999995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4500000</v>
      </c>
      <c r="D42" s="23">
        <f t="shared" si="12"/>
        <v>619483.52</v>
      </c>
      <c r="E42" s="23">
        <f t="shared" si="12"/>
        <v>5119483.5199999996</v>
      </c>
      <c r="F42" s="23">
        <f t="shared" si="12"/>
        <v>2081334.77</v>
      </c>
      <c r="G42" s="23">
        <f t="shared" si="12"/>
        <v>2081334.77</v>
      </c>
      <c r="H42" s="23">
        <f t="shared" si="12"/>
        <v>3038148.7499999995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 t="s">
        <v>141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B46" s="52"/>
      <c r="D46" s="52"/>
      <c r="E46" s="52"/>
    </row>
    <row r="47" spans="1:8" x14ac:dyDescent="0.2">
      <c r="B47" s="3" t="s">
        <v>142</v>
      </c>
      <c r="D47" s="3" t="s">
        <v>145</v>
      </c>
    </row>
    <row r="48" spans="1:8" x14ac:dyDescent="0.2">
      <c r="B48" s="3" t="s">
        <v>143</v>
      </c>
      <c r="D48" s="3" t="s">
        <v>146</v>
      </c>
    </row>
    <row r="49" spans="2:4" x14ac:dyDescent="0.2">
      <c r="B49" s="3" t="s">
        <v>144</v>
      </c>
      <c r="D49" s="3" t="s">
        <v>147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2020-10-22T13:53:57Z</cp:lastPrinted>
  <dcterms:created xsi:type="dcterms:W3CDTF">2014-02-10T03:37:14Z</dcterms:created>
  <dcterms:modified xsi:type="dcterms:W3CDTF">2020-10-22T13:58:33Z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